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20490" windowHeight="7665" firstSheet="1" activeTab="1"/>
  </bookViews>
  <sheets>
    <sheet name="січень 2021 (3)" sheetId="6" r:id="rId1"/>
    <sheet name="грудень2021" sheetId="4" r:id="rId2"/>
    <sheet name="Лист1" sheetId="11" r:id="rId3"/>
  </sheets>
  <calcPr calcId="145621"/>
</workbook>
</file>

<file path=xl/calcChain.xml><?xml version="1.0" encoding="utf-8"?>
<calcChain xmlns="http://schemas.openxmlformats.org/spreadsheetml/2006/main">
  <c r="D30" i="11" l="1"/>
  <c r="D31" i="11"/>
  <c r="D32" i="11"/>
  <c r="D33" i="11"/>
  <c r="D34" i="11"/>
  <c r="D35" i="11"/>
  <c r="D36" i="11"/>
  <c r="D37" i="11"/>
  <c r="D28" i="11" l="1"/>
  <c r="D27" i="11" l="1"/>
  <c r="D26" i="11"/>
  <c r="D20" i="11"/>
  <c r="D13" i="11" l="1"/>
  <c r="D14" i="11"/>
  <c r="D15" i="11"/>
  <c r="D16" i="11"/>
  <c r="D17" i="11"/>
  <c r="D18" i="11"/>
  <c r="D19" i="11"/>
  <c r="D21" i="11"/>
  <c r="D22" i="11"/>
  <c r="D23" i="11"/>
  <c r="D24" i="11"/>
  <c r="D10" i="11"/>
  <c r="D11" i="11"/>
  <c r="D9" i="11"/>
  <c r="I33" i="6" l="1"/>
  <c r="I32" i="6"/>
  <c r="I31" i="6"/>
  <c r="I30" i="6"/>
  <c r="I29" i="6"/>
  <c r="H20" i="6"/>
  <c r="H19" i="6"/>
  <c r="H18" i="6"/>
  <c r="H17" i="6"/>
  <c r="I34" i="6" l="1"/>
  <c r="I22" i="6"/>
  <c r="H23" i="6" s="1"/>
  <c r="H24" i="6" s="1"/>
  <c r="K39" i="6" s="1"/>
  <c r="K41" i="6" l="1"/>
  <c r="K42" i="6"/>
</calcChain>
</file>

<file path=xl/sharedStrings.xml><?xml version="1.0" encoding="utf-8"?>
<sst xmlns="http://schemas.openxmlformats.org/spreadsheetml/2006/main" count="141" uniqueCount="106">
  <si>
    <t>Розрахунок  тарифу  на платну соціальну  послугу,  яка   надається        КУ "Павлоградський міський територіальний центр соціального обслуговування  (надання соціальних послуг)"</t>
  </si>
  <si>
    <t>Догляд вдома</t>
  </si>
  <si>
    <t>№ п\п</t>
  </si>
  <si>
    <t>Показники</t>
  </si>
  <si>
    <t>Всього:</t>
  </si>
  <si>
    <t>Термін використання (місяців)</t>
  </si>
  <si>
    <t>Зошит 12 аркушів</t>
  </si>
  <si>
    <t>Ручка</t>
  </si>
  <si>
    <t>Халат робочий</t>
  </si>
  <si>
    <t>Рукавички господарські</t>
  </si>
  <si>
    <t xml:space="preserve">Директор терцентру </t>
  </si>
  <si>
    <t>Н.Є.Мирошниченко</t>
  </si>
  <si>
    <t>Головний бухгалтер</t>
  </si>
  <si>
    <t>Т.В. Карякіна</t>
  </si>
  <si>
    <t>Погоджено:</t>
  </si>
  <si>
    <t>Начальник управління соціального захисту населення Павлоградської міської ради</t>
  </si>
  <si>
    <t>Л.В.Бобровницька</t>
  </si>
  <si>
    <t>Вислуга</t>
  </si>
  <si>
    <t>Перелік платних соціальних  послуг,</t>
  </si>
  <si>
    <t>норми витрат часу та тарифи на оплату платних соціальних послуг</t>
  </si>
  <si>
    <t>Назва послуги</t>
  </si>
  <si>
    <t>Одиниця вимірювання</t>
  </si>
  <si>
    <t>№                п/п</t>
  </si>
  <si>
    <t>Один захід</t>
  </si>
  <si>
    <t>Матеріальна допомога</t>
  </si>
  <si>
    <t>Посадовий оклад  з 01.01.2021 р.</t>
  </si>
  <si>
    <t>Відповідно методичних рекомендацій розрахунок вартості соціальних послуг, затверджених наказом мінсоцполітики від 07.12.2015р. №1186 та збірка "Нормативи чисельності працівників територіальних центрів по соціальному обслуговуванню незахищених верств населення", затвердженого наказом Міністерства праці та соціальної політики України від 11.03.202р. № 140, рекомендована  норма  часу    1,00 год ( 60 хв.)    один захід</t>
  </si>
  <si>
    <t>У 2021 році кількість робочих днів становить  251 день, робочий день становить- 8годин.</t>
  </si>
  <si>
    <t>1. Прямі витрати</t>
  </si>
  <si>
    <t>1.1. Заробітна плата та єдиний внесок на загальнообовязкове державне соціальне страхування</t>
  </si>
  <si>
    <t>Розмір</t>
  </si>
  <si>
    <t>Витрати на рік грн.</t>
  </si>
  <si>
    <t>Всього заробітна плата</t>
  </si>
  <si>
    <t>Єдиний соц внесок 22%</t>
  </si>
  <si>
    <t xml:space="preserve">1.2 Придбання товарів, робіт і послуг </t>
  </si>
  <si>
    <t>Стаття витрат</t>
  </si>
  <si>
    <t>Вартість одиниці,грн</t>
  </si>
  <si>
    <t>Сума,грн.</t>
  </si>
  <si>
    <t>Фартух</t>
  </si>
  <si>
    <t>Кількість одиниць (шт)</t>
  </si>
  <si>
    <t>1.3 Інші прямі витрати</t>
  </si>
  <si>
    <t>Прямі витрати</t>
  </si>
  <si>
    <t>Адміністративні витрати</t>
  </si>
  <si>
    <t>Вартість надання соціальної послуги протягом однієї людино години:</t>
  </si>
  <si>
    <t>станом на 01.01.2021 р.</t>
  </si>
  <si>
    <r>
      <t>(93854,11+497,00)=94351,11:251:8=</t>
    </r>
    <r>
      <rPr>
        <b/>
        <sz val="11"/>
        <color rgb="FF000000"/>
        <rFont val="Times New Roman"/>
        <family val="1"/>
        <charset val="204"/>
      </rPr>
      <t>46,99грн</t>
    </r>
  </si>
  <si>
    <r>
      <t>93854,11:251:8*0,15=</t>
    </r>
    <r>
      <rPr>
        <b/>
        <sz val="11"/>
        <color rgb="FF000000"/>
        <rFont val="Times New Roman"/>
        <family val="1"/>
        <charset val="204"/>
      </rPr>
      <t>7,01 грн</t>
    </r>
  </si>
  <si>
    <r>
      <rPr>
        <sz val="11"/>
        <color rgb="FF000000"/>
        <rFont val="Times New Roman"/>
        <family val="1"/>
        <charset val="204"/>
      </rPr>
      <t>46,99+7,01=</t>
    </r>
    <r>
      <rPr>
        <b/>
        <sz val="11"/>
        <color rgb="FF000000"/>
        <rFont val="Times New Roman"/>
        <family val="1"/>
        <charset val="204"/>
      </rPr>
      <t>54,00грн</t>
    </r>
  </si>
  <si>
    <t>Надбавка  до посадового окладу</t>
  </si>
  <si>
    <t xml:space="preserve">Надбавка  до посадового окладу </t>
  </si>
  <si>
    <t>С.А. Остренко</t>
  </si>
  <si>
    <t>Секретар міської ради</t>
  </si>
  <si>
    <t>Додаток 1</t>
  </si>
  <si>
    <t>Витрати часу на надання послуги,  хвилин</t>
  </si>
  <si>
    <t>Вартість послуги, грн.</t>
  </si>
  <si>
    <t>Натуральна допомога</t>
  </si>
  <si>
    <t>Перукарські послуги</t>
  </si>
  <si>
    <t xml:space="preserve">Жіноча стрижка </t>
  </si>
  <si>
    <t>Одна стрижка</t>
  </si>
  <si>
    <t xml:space="preserve">Чоловіча стрижка </t>
  </si>
  <si>
    <t>Разове доручення</t>
  </si>
  <si>
    <t>Укорочення штанів  з нашиванням тасьми або завуження штанів по швам</t>
  </si>
  <si>
    <t>Заміна  блискавки  від 20 до 35 см (у легкий одяг)</t>
  </si>
  <si>
    <t>Чоловіча стрижка (наголо)</t>
  </si>
  <si>
    <t>Пошиття наволочки</t>
  </si>
  <si>
    <t>Пошиття простині</t>
  </si>
  <si>
    <t>Пошиття півковдри при ширині 2,20</t>
  </si>
  <si>
    <t>Пошиття півковдри при ширині 0,8</t>
  </si>
  <si>
    <t>Пошшиття рушника</t>
  </si>
  <si>
    <t>Укорочення бряк х/б</t>
  </si>
  <si>
    <t>Укорочення брюк джинсових</t>
  </si>
  <si>
    <t>Зробити петлю, пришить пуговицю</t>
  </si>
  <si>
    <t>Косіння трави</t>
  </si>
  <si>
    <t>Приберання снігу</t>
  </si>
  <si>
    <t>Обробка присадибної ділянки</t>
  </si>
  <si>
    <t xml:space="preserve">Господарські роботи </t>
  </si>
  <si>
    <t>Вкорочення спідиці, блузи, сукні.</t>
  </si>
  <si>
    <t>Електротехнічні роботи</t>
  </si>
  <si>
    <t>Тестування електропроводки</t>
  </si>
  <si>
    <t>Ревізія ,обтяжка, розподільчої коробки</t>
  </si>
  <si>
    <t>Заміна вимикача, резетки,патрона</t>
  </si>
  <si>
    <t>Ремонт патрона, розетки</t>
  </si>
  <si>
    <t>Заміна автоматів,УЗО, дифреле</t>
  </si>
  <si>
    <t>Заміна плавких вставок (пробок)</t>
  </si>
  <si>
    <t>Заміна вилки</t>
  </si>
  <si>
    <t xml:space="preserve">Виявлення несправності побутових електро приладів </t>
  </si>
  <si>
    <t>діють з 01.05.2020</t>
  </si>
  <si>
    <t>до наказу територіального центру  від___________ № ___</t>
  </si>
  <si>
    <t>Додаток до "Полеження про порядок та умови надання платних послуг територіальним центром соціального обслуговування (надання соціальних послуг)"</t>
  </si>
  <si>
    <t>Ремонт одягу та пошиття  постільної білизни</t>
  </si>
  <si>
    <t>Пошиття штор, гардин з нашиванням тасьми</t>
  </si>
  <si>
    <t xml:space="preserve">Додаток </t>
  </si>
  <si>
    <t>Павлоградської міської ради</t>
  </si>
  <si>
    <t>станом на 01.12.2021р</t>
  </si>
  <si>
    <t>комунальної установи " Павлоградський міський територіальний центр соціального обслуговування(надання соціальних послуг)"</t>
  </si>
  <si>
    <t>Одиниця виміру</t>
  </si>
  <si>
    <t>Тариф на оплату послуги,    (грн)</t>
  </si>
  <si>
    <t>Витрати часу на проведення заходу, що становить зміст соціальної послуги (хвилин)</t>
  </si>
  <si>
    <t>Перукарська послуга</t>
  </si>
  <si>
    <t>Покос трави</t>
  </si>
  <si>
    <t>Розчищення снігу</t>
  </si>
  <si>
    <t xml:space="preserve">Ремонт та пошиття одягу </t>
  </si>
  <si>
    <t>Назва заходів, що складає зміст соціальної послуги</t>
  </si>
  <si>
    <t>до рішення       сесії VIII скликання</t>
  </si>
  <si>
    <t>Дрібний ремонт електрики</t>
  </si>
  <si>
    <t>16.11.2021 p. № 441-14/VIII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</si>
</sst>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u/>
      <sz val="18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 applyAlignment="1">
      <alignment wrapText="1"/>
    </xf>
    <xf numFmtId="0" fontId="6" fillId="0" borderId="0" xfId="0" applyFont="1"/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right" wrapText="1"/>
    </xf>
    <xf numFmtId="2" fontId="4" fillId="2" borderId="2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righ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7" fillId="0" borderId="0" xfId="0" applyFont="1" applyAlignment="1">
      <alignment wrapText="1"/>
    </xf>
    <xf numFmtId="2" fontId="4" fillId="2" borderId="3" xfId="0" applyNumberFormat="1" applyFont="1" applyFill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2" fontId="0" fillId="0" borderId="0" xfId="0" applyNumberFormat="1"/>
    <xf numFmtId="2" fontId="7" fillId="0" borderId="0" xfId="0" applyNumberFormat="1" applyFont="1" applyAlignment="1">
      <alignment wrapText="1"/>
    </xf>
    <xf numFmtId="2" fontId="4" fillId="2" borderId="4" xfId="0" applyNumberFormat="1" applyFont="1" applyFill="1" applyBorder="1" applyAlignment="1">
      <alignment horizontal="center" wrapText="1"/>
    </xf>
    <xf numFmtId="2" fontId="4" fillId="0" borderId="2" xfId="0" applyNumberFormat="1" applyFont="1" applyBorder="1" applyAlignment="1">
      <alignment horizontal="right" wrapText="1"/>
    </xf>
    <xf numFmtId="0" fontId="10" fillId="0" borderId="0" xfId="0" applyFont="1"/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2" fontId="10" fillId="0" borderId="2" xfId="0" applyNumberFormat="1" applyFont="1" applyBorder="1" applyAlignment="1">
      <alignment vertical="center"/>
    </xf>
    <xf numFmtId="0" fontId="11" fillId="0" borderId="0" xfId="0" applyFont="1"/>
    <xf numFmtId="0" fontId="7" fillId="0" borderId="0" xfId="0" applyFont="1" applyBorder="1" applyAlignment="1">
      <alignment wrapText="1"/>
    </xf>
    <xf numFmtId="0" fontId="0" fillId="0" borderId="0" xfId="0" applyFill="1"/>
    <xf numFmtId="0" fontId="15" fillId="0" borderId="0" xfId="0" applyFont="1" applyFill="1" applyAlignment="1">
      <alignment horizont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 shrinkToFit="1"/>
    </xf>
    <xf numFmtId="165" fontId="17" fillId="0" borderId="2" xfId="1" applyNumberFormat="1" applyFont="1" applyFill="1" applyBorder="1" applyAlignment="1">
      <alignment horizontal="right"/>
    </xf>
    <xf numFmtId="0" fontId="18" fillId="0" borderId="2" xfId="0" applyFont="1" applyFill="1" applyBorder="1" applyAlignment="1">
      <alignment wrapText="1" shrinkToFit="1"/>
    </xf>
    <xf numFmtId="2" fontId="17" fillId="0" borderId="2" xfId="0" applyNumberFormat="1" applyFont="1" applyFill="1" applyBorder="1" applyAlignment="1">
      <alignment shrinkToFit="1"/>
    </xf>
    <xf numFmtId="164" fontId="17" fillId="0" borderId="2" xfId="1" applyFont="1" applyFill="1" applyBorder="1" applyAlignment="1">
      <alignment horizontal="right"/>
    </xf>
    <xf numFmtId="0" fontId="20" fillId="0" borderId="2" xfId="0" applyFont="1" applyFill="1" applyBorder="1" applyAlignment="1">
      <alignment horizontal="center" shrinkToFit="1"/>
    </xf>
    <xf numFmtId="0" fontId="19" fillId="0" borderId="2" xfId="0" applyFont="1" applyFill="1" applyBorder="1" applyAlignment="1">
      <alignment vertical="top" wrapText="1" shrinkToFit="1"/>
    </xf>
    <xf numFmtId="0" fontId="19" fillId="0" borderId="2" xfId="0" applyFont="1" applyFill="1" applyBorder="1" applyAlignment="1">
      <alignment horizontal="left" shrinkToFit="1"/>
    </xf>
    <xf numFmtId="0" fontId="18" fillId="0" borderId="2" xfId="0" applyFont="1" applyFill="1" applyBorder="1" applyAlignment="1">
      <alignment horizontal="justify" vertical="top" shrinkToFit="1"/>
    </xf>
    <xf numFmtId="0" fontId="19" fillId="0" borderId="2" xfId="0" applyFont="1" applyFill="1" applyBorder="1" applyAlignment="1">
      <alignment horizontal="center" shrinkToFit="1"/>
    </xf>
    <xf numFmtId="0" fontId="17" fillId="0" borderId="2" xfId="0" applyFont="1" applyFill="1" applyBorder="1" applyAlignment="1">
      <alignment horizontal="right" shrinkToFit="1"/>
    </xf>
    <xf numFmtId="0" fontId="18" fillId="0" borderId="2" xfId="0" applyFont="1" applyFill="1" applyBorder="1" applyAlignment="1">
      <alignment shrinkToFit="1"/>
    </xf>
    <xf numFmtId="0" fontId="0" fillId="0" borderId="2" xfId="0" applyBorder="1"/>
    <xf numFmtId="0" fontId="0" fillId="0" borderId="2" xfId="0" applyBorder="1" applyAlignment="1">
      <alignment horizontal="left" wrapText="1"/>
    </xf>
    <xf numFmtId="0" fontId="9" fillId="0" borderId="2" xfId="0" applyFont="1" applyBorder="1"/>
    <xf numFmtId="0" fontId="13" fillId="0" borderId="0" xfId="0" applyFont="1" applyFill="1" applyAlignment="1"/>
    <xf numFmtId="0" fontId="14" fillId="0" borderId="0" xfId="0" applyFont="1" applyFill="1" applyAlignment="1">
      <alignment wrapText="1"/>
    </xf>
    <xf numFmtId="0" fontId="21" fillId="0" borderId="2" xfId="0" applyFont="1" applyBorder="1" applyAlignment="1">
      <alignment horizontal="center"/>
    </xf>
    <xf numFmtId="0" fontId="19" fillId="0" borderId="2" xfId="0" applyFont="1" applyFill="1" applyBorder="1" applyAlignment="1">
      <alignment horizontal="left" wrapText="1" shrinkToFit="1"/>
    </xf>
    <xf numFmtId="0" fontId="10" fillId="0" borderId="2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10" fillId="0" borderId="2" xfId="0" applyFont="1" applyBorder="1" applyAlignment="1">
      <alignment horizontal="center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2" fontId="4" fillId="2" borderId="3" xfId="0" applyNumberFormat="1" applyFont="1" applyFill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2" fontId="5" fillId="2" borderId="3" xfId="0" applyNumberFormat="1" applyFont="1" applyFill="1" applyBorder="1" applyAlignment="1">
      <alignment horizontal="center" wrapText="1"/>
    </xf>
    <xf numFmtId="2" fontId="5" fillId="2" borderId="5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2" fontId="5" fillId="0" borderId="5" xfId="0" applyNumberFormat="1" applyFont="1" applyBorder="1" applyAlignment="1">
      <alignment horizontal="center" wrapText="1"/>
    </xf>
    <xf numFmtId="0" fontId="8" fillId="0" borderId="6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3" fillId="0" borderId="0" xfId="0" applyFont="1" applyFill="1" applyAlignment="1">
      <alignment horizontal="right" wrapText="1"/>
    </xf>
    <xf numFmtId="0" fontId="13" fillId="3" borderId="0" xfId="0" applyFont="1" applyFill="1" applyAlignment="1">
      <alignment horizontal="left" wrapText="1"/>
    </xf>
    <xf numFmtId="0" fontId="16" fillId="0" borderId="1" xfId="0" applyFont="1" applyFill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54"/>
  <sheetViews>
    <sheetView topLeftCell="A34" workbookViewId="0">
      <selection activeCell="K40" sqref="K40"/>
    </sheetView>
  </sheetViews>
  <sheetFormatPr defaultRowHeight="15" x14ac:dyDescent="0.25"/>
  <cols>
    <col min="1" max="1" width="6" customWidth="1"/>
    <col min="2" max="2" width="7.42578125" customWidth="1"/>
    <col min="6" max="6" width="10.42578125" customWidth="1"/>
    <col min="7" max="7" width="11.42578125" customWidth="1"/>
    <col min="8" max="8" width="7.42578125" customWidth="1"/>
    <col min="9" max="9" width="11.42578125" bestFit="1" customWidth="1"/>
    <col min="10" max="10" width="2.5703125" customWidth="1"/>
    <col min="11" max="11" width="10" bestFit="1" customWidth="1"/>
  </cols>
  <sheetData>
    <row r="3" spans="2:11" x14ac:dyDescent="0.25">
      <c r="B3" s="105" t="s">
        <v>0</v>
      </c>
      <c r="C3" s="105"/>
      <c r="D3" s="105"/>
      <c r="E3" s="105"/>
      <c r="F3" s="105"/>
      <c r="G3" s="105"/>
      <c r="H3" s="105"/>
      <c r="I3" s="105"/>
      <c r="J3" s="105"/>
    </row>
    <row r="4" spans="2:11" x14ac:dyDescent="0.25">
      <c r="B4" s="106"/>
      <c r="C4" s="106"/>
      <c r="D4" s="106"/>
      <c r="E4" s="106"/>
      <c r="F4" s="106"/>
      <c r="G4" s="106"/>
      <c r="H4" s="106"/>
      <c r="I4" s="106"/>
      <c r="J4" s="106"/>
    </row>
    <row r="5" spans="2:11" x14ac:dyDescent="0.25">
      <c r="B5" s="106"/>
      <c r="C5" s="106"/>
      <c r="D5" s="106"/>
      <c r="E5" s="106"/>
      <c r="F5" s="106"/>
      <c r="G5" s="106"/>
      <c r="H5" s="106"/>
      <c r="I5" s="106"/>
      <c r="J5" s="106"/>
    </row>
    <row r="6" spans="2:11" ht="15.75" x14ac:dyDescent="0.25">
      <c r="B6" s="105" t="s">
        <v>44</v>
      </c>
      <c r="C6" s="105"/>
      <c r="D6" s="105"/>
      <c r="E6" s="105"/>
      <c r="F6" s="105"/>
      <c r="G6" s="105"/>
      <c r="H6" s="105"/>
      <c r="I6" s="105"/>
      <c r="J6" s="105"/>
    </row>
    <row r="7" spans="2:11" ht="15.75" x14ac:dyDescent="0.25">
      <c r="B7" s="17"/>
      <c r="C7" s="17"/>
      <c r="D7" s="17"/>
      <c r="E7" s="17"/>
      <c r="F7" s="17"/>
      <c r="G7" s="17"/>
      <c r="H7" s="17"/>
      <c r="I7" s="17"/>
      <c r="J7" s="17"/>
    </row>
    <row r="8" spans="2:11" ht="22.5" x14ac:dyDescent="0.3">
      <c r="B8" s="107" t="s">
        <v>1</v>
      </c>
      <c r="C8" s="107"/>
      <c r="D8" s="107"/>
      <c r="E8" s="107"/>
      <c r="F8" s="107"/>
      <c r="G8" s="107"/>
      <c r="H8" s="107"/>
      <c r="I8" s="107"/>
      <c r="J8" s="107"/>
      <c r="K8" s="1"/>
    </row>
    <row r="9" spans="2:11" ht="15.75" customHeight="1" x14ac:dyDescent="0.25">
      <c r="B9" s="18"/>
      <c r="C9" s="18"/>
      <c r="D9" s="18"/>
      <c r="E9" s="18"/>
      <c r="F9" s="18"/>
      <c r="G9" s="108"/>
      <c r="H9" s="108"/>
      <c r="I9" s="18"/>
      <c r="J9" s="18"/>
      <c r="K9" s="18"/>
    </row>
    <row r="10" spans="2:11" ht="105" customHeight="1" x14ac:dyDescent="0.25">
      <c r="B10" s="85" t="s">
        <v>26</v>
      </c>
      <c r="C10" s="85"/>
      <c r="D10" s="85"/>
      <c r="E10" s="85"/>
      <c r="F10" s="85"/>
      <c r="G10" s="85"/>
      <c r="H10" s="85"/>
      <c r="I10" s="85"/>
      <c r="J10" s="85"/>
    </row>
    <row r="11" spans="2:11" x14ac:dyDescent="0.25">
      <c r="B11" s="18"/>
      <c r="C11" s="18"/>
      <c r="D11" s="18"/>
      <c r="E11" s="18"/>
      <c r="F11" s="18"/>
      <c r="G11" s="18"/>
      <c r="H11" s="18"/>
      <c r="I11" s="18"/>
      <c r="J11" s="18"/>
    </row>
    <row r="12" spans="2:11" ht="29.25" customHeight="1" x14ac:dyDescent="0.25">
      <c r="B12" s="109" t="s">
        <v>27</v>
      </c>
      <c r="C12" s="109"/>
      <c r="D12" s="109"/>
      <c r="E12" s="109"/>
      <c r="F12" s="109"/>
      <c r="G12" s="109"/>
      <c r="H12" s="109"/>
      <c r="I12" s="109"/>
      <c r="J12" s="109"/>
      <c r="K12" s="19"/>
    </row>
    <row r="13" spans="2:11" ht="21.75" customHeight="1" x14ac:dyDescent="0.25">
      <c r="B13" s="82" t="s">
        <v>28</v>
      </c>
      <c r="C13" s="82"/>
      <c r="D13" s="82"/>
      <c r="E13" s="82"/>
      <c r="F13" s="82"/>
      <c r="G13" s="82"/>
      <c r="H13" s="82"/>
      <c r="I13" s="82"/>
      <c r="J13" s="82"/>
    </row>
    <row r="14" spans="2:11" ht="30" customHeight="1" x14ac:dyDescent="0.25">
      <c r="B14" s="102" t="s">
        <v>29</v>
      </c>
      <c r="C14" s="102"/>
      <c r="D14" s="102"/>
      <c r="E14" s="102"/>
      <c r="F14" s="102"/>
      <c r="G14" s="102"/>
      <c r="H14" s="102"/>
      <c r="I14" s="102"/>
      <c r="J14" s="102"/>
    </row>
    <row r="15" spans="2:11" x14ac:dyDescent="0.25">
      <c r="B15" s="110"/>
      <c r="C15" s="110"/>
      <c r="D15" s="110"/>
      <c r="E15" s="110"/>
      <c r="F15" s="110"/>
      <c r="G15" s="110"/>
      <c r="H15" s="110"/>
      <c r="I15" s="110"/>
      <c r="J15" s="110"/>
    </row>
    <row r="16" spans="2:11" ht="29.25" customHeight="1" x14ac:dyDescent="0.25">
      <c r="B16" s="3" t="s">
        <v>2</v>
      </c>
      <c r="C16" s="111" t="s">
        <v>3</v>
      </c>
      <c r="D16" s="112"/>
      <c r="E16" s="112"/>
      <c r="F16" s="113"/>
      <c r="G16" s="15" t="s">
        <v>30</v>
      </c>
      <c r="H16" s="88" t="s">
        <v>31</v>
      </c>
      <c r="I16" s="89"/>
      <c r="J16" s="90"/>
    </row>
    <row r="17" spans="2:17" ht="21" customHeight="1" x14ac:dyDescent="0.25">
      <c r="B17" s="4">
        <v>1</v>
      </c>
      <c r="C17" s="74" t="s">
        <v>25</v>
      </c>
      <c r="D17" s="75"/>
      <c r="E17" s="75"/>
      <c r="F17" s="76"/>
      <c r="G17" s="6">
        <v>3872</v>
      </c>
      <c r="H17" s="71">
        <f>G17*12</f>
        <v>46464</v>
      </c>
      <c r="I17" s="91"/>
      <c r="J17" s="72"/>
    </row>
    <row r="18" spans="2:17" ht="24" customHeight="1" x14ac:dyDescent="0.25">
      <c r="B18" s="4">
        <v>2</v>
      </c>
      <c r="C18" s="74" t="s">
        <v>48</v>
      </c>
      <c r="D18" s="75"/>
      <c r="E18" s="75"/>
      <c r="F18" s="76"/>
      <c r="G18" s="6">
        <v>774.4</v>
      </c>
      <c r="H18" s="71">
        <f>G18*12</f>
        <v>9292.7999999999993</v>
      </c>
      <c r="I18" s="91"/>
      <c r="J18" s="72"/>
    </row>
    <row r="19" spans="2:17" x14ac:dyDescent="0.25">
      <c r="B19" s="4">
        <v>3</v>
      </c>
      <c r="C19" s="74" t="s">
        <v>49</v>
      </c>
      <c r="D19" s="75"/>
      <c r="E19" s="75"/>
      <c r="F19" s="76"/>
      <c r="G19" s="6">
        <v>580.79999999999995</v>
      </c>
      <c r="H19" s="71">
        <f>G19*12</f>
        <v>6969.5999999999995</v>
      </c>
      <c r="I19" s="91"/>
      <c r="J19" s="72"/>
    </row>
    <row r="20" spans="2:17" x14ac:dyDescent="0.25">
      <c r="B20" s="4">
        <v>4</v>
      </c>
      <c r="C20" s="74" t="s">
        <v>17</v>
      </c>
      <c r="D20" s="75"/>
      <c r="E20" s="75"/>
      <c r="F20" s="76"/>
      <c r="G20" s="6">
        <v>748</v>
      </c>
      <c r="H20" s="71">
        <f>G20*12</f>
        <v>8976</v>
      </c>
      <c r="I20" s="91"/>
      <c r="J20" s="72"/>
      <c r="N20" s="74"/>
      <c r="O20" s="75"/>
      <c r="P20" s="75"/>
      <c r="Q20" s="76"/>
    </row>
    <row r="21" spans="2:17" ht="17.25" customHeight="1" x14ac:dyDescent="0.25">
      <c r="B21" s="4">
        <v>5</v>
      </c>
      <c r="C21" s="92" t="s">
        <v>24</v>
      </c>
      <c r="D21" s="93"/>
      <c r="E21" s="93"/>
      <c r="F21" s="94"/>
      <c r="G21" s="6">
        <v>5227.2</v>
      </c>
      <c r="H21" s="71">
        <v>5227.2</v>
      </c>
      <c r="I21" s="91"/>
      <c r="J21" s="72"/>
    </row>
    <row r="22" spans="2:17" ht="17.25" customHeight="1" x14ac:dyDescent="0.25">
      <c r="B22" s="4">
        <v>6</v>
      </c>
      <c r="C22" s="95" t="s">
        <v>32</v>
      </c>
      <c r="D22" s="96"/>
      <c r="E22" s="96"/>
      <c r="F22" s="97"/>
      <c r="G22" s="5"/>
      <c r="H22" s="21"/>
      <c r="I22" s="26">
        <f>SUM(H17:I21)</f>
        <v>76929.599999999991</v>
      </c>
      <c r="J22" s="22"/>
    </row>
    <row r="23" spans="2:17" ht="17.25" customHeight="1" x14ac:dyDescent="0.25">
      <c r="B23" s="4">
        <v>7</v>
      </c>
      <c r="C23" s="92" t="s">
        <v>33</v>
      </c>
      <c r="D23" s="93"/>
      <c r="E23" s="93"/>
      <c r="F23" s="94"/>
      <c r="G23" s="6"/>
      <c r="H23" s="71">
        <f>I22*22%</f>
        <v>16924.511999999999</v>
      </c>
      <c r="I23" s="91"/>
      <c r="J23" s="72"/>
    </row>
    <row r="24" spans="2:17" x14ac:dyDescent="0.25">
      <c r="B24" s="7"/>
      <c r="C24" s="77" t="s">
        <v>4</v>
      </c>
      <c r="D24" s="78"/>
      <c r="E24" s="78"/>
      <c r="F24" s="79"/>
      <c r="G24" s="8"/>
      <c r="H24" s="98">
        <f>SUM(H22:J23)</f>
        <v>93854.111999999994</v>
      </c>
      <c r="I24" s="99"/>
      <c r="J24" s="100"/>
    </row>
    <row r="25" spans="2:17" x14ac:dyDescent="0.25">
      <c r="B25" s="101"/>
      <c r="C25" s="101"/>
      <c r="D25" s="101"/>
      <c r="E25" s="101"/>
      <c r="F25" s="101"/>
      <c r="G25" s="101"/>
      <c r="H25" s="9"/>
      <c r="I25" s="9"/>
      <c r="J25" s="9"/>
    </row>
    <row r="26" spans="2:17" x14ac:dyDescent="0.25">
      <c r="B26" s="102" t="s">
        <v>34</v>
      </c>
      <c r="C26" s="103"/>
      <c r="D26" s="103"/>
      <c r="E26" s="103"/>
      <c r="F26" s="103"/>
      <c r="G26" s="103"/>
      <c r="H26" s="103"/>
      <c r="I26" s="103"/>
      <c r="J26" s="103"/>
    </row>
    <row r="27" spans="2:17" x14ac:dyDescent="0.25">
      <c r="B27" s="104"/>
      <c r="C27" s="104"/>
      <c r="D27" s="104"/>
      <c r="E27" s="104"/>
      <c r="F27" s="104"/>
      <c r="G27" s="104"/>
      <c r="H27" s="11"/>
      <c r="I27" s="11"/>
      <c r="J27" s="11"/>
      <c r="K27" s="2"/>
    </row>
    <row r="28" spans="2:17" ht="51" x14ac:dyDescent="0.25">
      <c r="B28" s="3" t="s">
        <v>2</v>
      </c>
      <c r="C28" s="88" t="s">
        <v>35</v>
      </c>
      <c r="D28" s="89"/>
      <c r="E28" s="90"/>
      <c r="F28" s="3" t="s">
        <v>5</v>
      </c>
      <c r="G28" s="3" t="s">
        <v>36</v>
      </c>
      <c r="H28" s="3" t="s">
        <v>39</v>
      </c>
      <c r="I28" s="88" t="s">
        <v>37</v>
      </c>
      <c r="J28" s="90"/>
    </row>
    <row r="29" spans="2:17" ht="17.25" customHeight="1" x14ac:dyDescent="0.25">
      <c r="B29" s="4">
        <v>2</v>
      </c>
      <c r="C29" s="74" t="s">
        <v>6</v>
      </c>
      <c r="D29" s="75"/>
      <c r="E29" s="76"/>
      <c r="F29" s="12">
        <v>6</v>
      </c>
      <c r="G29" s="27">
        <v>3.5</v>
      </c>
      <c r="H29" s="12">
        <v>2</v>
      </c>
      <c r="I29" s="71">
        <f>H29*G29</f>
        <v>7</v>
      </c>
      <c r="J29" s="72"/>
    </row>
    <row r="30" spans="2:17" ht="18.75" customHeight="1" x14ac:dyDescent="0.25">
      <c r="B30" s="4">
        <v>3</v>
      </c>
      <c r="C30" s="74" t="s">
        <v>7</v>
      </c>
      <c r="D30" s="75"/>
      <c r="E30" s="76"/>
      <c r="F30" s="12">
        <v>3</v>
      </c>
      <c r="G30" s="27">
        <v>3</v>
      </c>
      <c r="H30" s="12">
        <v>4</v>
      </c>
      <c r="I30" s="71">
        <f>H30*G30</f>
        <v>12</v>
      </c>
      <c r="J30" s="72"/>
    </row>
    <row r="31" spans="2:17" ht="18" customHeight="1" x14ac:dyDescent="0.25">
      <c r="B31" s="4">
        <v>4</v>
      </c>
      <c r="C31" s="74" t="s">
        <v>8</v>
      </c>
      <c r="D31" s="75"/>
      <c r="E31" s="76"/>
      <c r="F31" s="12">
        <v>12</v>
      </c>
      <c r="G31" s="27">
        <v>300</v>
      </c>
      <c r="H31" s="12">
        <v>1</v>
      </c>
      <c r="I31" s="71">
        <f>H31*G31</f>
        <v>300</v>
      </c>
      <c r="J31" s="72"/>
    </row>
    <row r="32" spans="2:17" ht="16.5" customHeight="1" x14ac:dyDescent="0.25">
      <c r="B32" s="4">
        <v>5</v>
      </c>
      <c r="C32" s="68" t="s">
        <v>38</v>
      </c>
      <c r="D32" s="69"/>
      <c r="E32" s="70"/>
      <c r="F32" s="12">
        <v>12</v>
      </c>
      <c r="G32" s="27">
        <v>130</v>
      </c>
      <c r="H32" s="12">
        <v>1</v>
      </c>
      <c r="I32" s="71">
        <f>H32*G32</f>
        <v>130</v>
      </c>
      <c r="J32" s="72"/>
    </row>
    <row r="33" spans="2:11" ht="17.25" customHeight="1" x14ac:dyDescent="0.25">
      <c r="B33" s="4">
        <v>6</v>
      </c>
      <c r="C33" s="74" t="s">
        <v>9</v>
      </c>
      <c r="D33" s="75"/>
      <c r="E33" s="76"/>
      <c r="F33" s="12">
        <v>3</v>
      </c>
      <c r="G33" s="27">
        <v>12</v>
      </c>
      <c r="H33" s="12">
        <v>4</v>
      </c>
      <c r="I33" s="71">
        <f>H33*G33</f>
        <v>48</v>
      </c>
      <c r="J33" s="72"/>
    </row>
    <row r="34" spans="2:11" ht="21.75" customHeight="1" x14ac:dyDescent="0.25">
      <c r="B34" s="7"/>
      <c r="C34" s="77" t="s">
        <v>4</v>
      </c>
      <c r="D34" s="78"/>
      <c r="E34" s="79"/>
      <c r="F34" s="8"/>
      <c r="G34" s="8"/>
      <c r="H34" s="8"/>
      <c r="I34" s="80">
        <f>SUM(I29:J33)</f>
        <v>497</v>
      </c>
      <c r="J34" s="81"/>
    </row>
    <row r="35" spans="2:11" ht="19.5" customHeight="1" x14ac:dyDescent="0.25">
      <c r="B35" s="10"/>
      <c r="C35" s="13"/>
      <c r="D35" s="13"/>
    </row>
    <row r="36" spans="2:11" x14ac:dyDescent="0.25">
      <c r="B36" s="82" t="s">
        <v>40</v>
      </c>
      <c r="C36" s="82"/>
      <c r="D36" s="82"/>
      <c r="E36" s="82"/>
      <c r="F36" s="82"/>
      <c r="G36" s="82"/>
      <c r="H36" s="82"/>
      <c r="I36" s="82"/>
      <c r="J36" s="82"/>
    </row>
    <row r="37" spans="2:11" ht="18.75" customHeight="1" x14ac:dyDescent="0.25">
      <c r="B37" s="14"/>
      <c r="C37" s="14"/>
      <c r="D37" s="14"/>
    </row>
    <row r="38" spans="2:11" x14ac:dyDescent="0.25">
      <c r="B38" s="82" t="s">
        <v>41</v>
      </c>
      <c r="C38" s="82"/>
      <c r="D38" s="82"/>
      <c r="E38" s="82"/>
      <c r="F38" s="82"/>
      <c r="G38" s="82"/>
      <c r="H38" s="82"/>
      <c r="I38" s="82"/>
      <c r="J38" s="82"/>
    </row>
    <row r="39" spans="2:11" x14ac:dyDescent="0.25">
      <c r="B39" s="83" t="s">
        <v>45</v>
      </c>
      <c r="C39" s="83"/>
      <c r="D39" s="83"/>
      <c r="E39" s="83"/>
      <c r="F39" s="83"/>
      <c r="G39" s="83"/>
      <c r="H39" s="83"/>
      <c r="I39" s="83"/>
      <c r="J39" s="83"/>
      <c r="K39" s="24">
        <f>(H24+I34)/251/8</f>
        <v>46.987605577689237</v>
      </c>
    </row>
    <row r="40" spans="2:11" x14ac:dyDescent="0.25">
      <c r="B40" s="84" t="s">
        <v>42</v>
      </c>
      <c r="C40" s="84"/>
      <c r="D40" s="84"/>
      <c r="E40" s="84"/>
      <c r="F40" s="84"/>
      <c r="G40" s="84"/>
      <c r="H40" s="84"/>
      <c r="I40" s="84"/>
      <c r="J40" s="84"/>
      <c r="K40" s="20"/>
    </row>
    <row r="41" spans="2:11" x14ac:dyDescent="0.25">
      <c r="B41" s="85" t="s">
        <v>46</v>
      </c>
      <c r="C41" s="84"/>
      <c r="D41" s="84"/>
      <c r="E41" s="84"/>
      <c r="F41" s="84"/>
      <c r="G41" s="84"/>
      <c r="H41" s="84"/>
      <c r="I41" s="84"/>
      <c r="J41" s="84"/>
      <c r="K41" s="25">
        <f>(H24/251/8)*0.15</f>
        <v>7.0110143426294806</v>
      </c>
    </row>
    <row r="42" spans="2:11" x14ac:dyDescent="0.25">
      <c r="B42" s="23"/>
      <c r="C42" s="23"/>
      <c r="D42" s="23"/>
      <c r="E42" s="23"/>
      <c r="F42" s="23"/>
      <c r="G42" s="23"/>
      <c r="H42" s="23"/>
      <c r="I42" s="23"/>
      <c r="J42" s="23"/>
      <c r="K42" s="25">
        <f>SUM(K39:K41)</f>
        <v>53.998619920318717</v>
      </c>
    </row>
    <row r="43" spans="2:11" x14ac:dyDescent="0.25">
      <c r="B43" s="86" t="s">
        <v>43</v>
      </c>
      <c r="C43" s="86"/>
      <c r="D43" s="86"/>
      <c r="E43" s="86"/>
      <c r="F43" s="86"/>
      <c r="G43" s="86"/>
      <c r="H43" s="86"/>
      <c r="I43" s="86"/>
      <c r="J43" s="86"/>
      <c r="K43" s="20"/>
    </row>
    <row r="44" spans="2:11" x14ac:dyDescent="0.25">
      <c r="B44" s="87" t="s">
        <v>47</v>
      </c>
      <c r="C44" s="87"/>
      <c r="D44" s="87"/>
      <c r="E44" s="87"/>
      <c r="F44" s="87"/>
      <c r="G44" s="87"/>
      <c r="H44" s="87"/>
      <c r="I44" s="87"/>
      <c r="J44" s="87"/>
      <c r="K44" s="20"/>
    </row>
    <row r="45" spans="2:11" x14ac:dyDescent="0.25">
      <c r="B45" s="23"/>
      <c r="C45" s="23"/>
      <c r="D45" s="23"/>
      <c r="E45" s="23"/>
      <c r="F45" s="23"/>
      <c r="G45" s="23"/>
      <c r="H45" s="23"/>
      <c r="I45" s="23"/>
      <c r="J45" s="23"/>
      <c r="K45" s="20"/>
    </row>
    <row r="46" spans="2:11" x14ac:dyDescent="0.25">
      <c r="B46" s="66"/>
      <c r="C46" s="66"/>
      <c r="D46" s="66"/>
      <c r="E46" s="66"/>
      <c r="F46" s="20"/>
      <c r="G46" s="20"/>
      <c r="H46" s="73"/>
      <c r="I46" s="73"/>
      <c r="J46" s="73"/>
      <c r="K46" s="73"/>
    </row>
    <row r="47" spans="2:11" x14ac:dyDescent="0.25">
      <c r="B47" s="66" t="s">
        <v>10</v>
      </c>
      <c r="C47" s="66"/>
      <c r="D47" s="66"/>
      <c r="E47" s="66"/>
      <c r="F47" s="20"/>
      <c r="G47" s="16"/>
      <c r="H47" s="66" t="s">
        <v>11</v>
      </c>
      <c r="I47" s="66"/>
      <c r="J47" s="66"/>
      <c r="K47" s="20"/>
    </row>
    <row r="48" spans="2:1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2:11" x14ac:dyDescent="0.25">
      <c r="B49" s="66" t="s">
        <v>12</v>
      </c>
      <c r="C49" s="66"/>
      <c r="D49" s="66"/>
      <c r="E49" s="20"/>
      <c r="F49" s="20"/>
      <c r="G49" s="16"/>
      <c r="H49" s="67" t="s">
        <v>13</v>
      </c>
      <c r="I49" s="67"/>
      <c r="J49" s="67"/>
      <c r="K49" s="20"/>
    </row>
    <row r="50" spans="2:1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20"/>
    </row>
    <row r="51" spans="2:11" x14ac:dyDescent="0.25">
      <c r="B51" s="66" t="s">
        <v>14</v>
      </c>
      <c r="C51" s="66"/>
      <c r="D51" s="66"/>
      <c r="E51" s="20"/>
      <c r="F51" s="20"/>
      <c r="G51" s="20"/>
      <c r="H51" s="20"/>
      <c r="I51" s="20"/>
      <c r="J51" s="20"/>
      <c r="K51" s="20"/>
    </row>
    <row r="52" spans="2:11" ht="24.75" customHeight="1" x14ac:dyDescent="0.25">
      <c r="B52" s="66" t="s">
        <v>15</v>
      </c>
      <c r="C52" s="66"/>
      <c r="D52" s="66"/>
      <c r="E52" s="66"/>
      <c r="F52" s="20"/>
      <c r="G52" s="16"/>
      <c r="H52" s="67" t="s">
        <v>16</v>
      </c>
      <c r="I52" s="67"/>
      <c r="J52" s="67"/>
      <c r="K52" s="20"/>
    </row>
    <row r="53" spans="2:1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20"/>
    </row>
    <row r="54" spans="2:11" ht="26.25" customHeight="1" x14ac:dyDescent="0.25">
      <c r="B54" s="66"/>
      <c r="C54" s="66"/>
      <c r="D54" s="66"/>
      <c r="E54" s="66"/>
      <c r="F54" s="20"/>
      <c r="G54" s="33"/>
      <c r="H54" s="67"/>
      <c r="I54" s="67"/>
      <c r="J54" s="67"/>
      <c r="K54" s="20"/>
    </row>
  </sheetData>
  <mergeCells count="62">
    <mergeCell ref="N20:Q20"/>
    <mergeCell ref="C17:F17"/>
    <mergeCell ref="H17:J17"/>
    <mergeCell ref="B3:J5"/>
    <mergeCell ref="B6:J6"/>
    <mergeCell ref="B8:J8"/>
    <mergeCell ref="G9:H9"/>
    <mergeCell ref="B10:J10"/>
    <mergeCell ref="B12:J12"/>
    <mergeCell ref="B13:J13"/>
    <mergeCell ref="B14:J14"/>
    <mergeCell ref="B15:J15"/>
    <mergeCell ref="C16:F16"/>
    <mergeCell ref="H16:J16"/>
    <mergeCell ref="C18:F18"/>
    <mergeCell ref="H18:J18"/>
    <mergeCell ref="C19:F19"/>
    <mergeCell ref="H19:J19"/>
    <mergeCell ref="C20:F20"/>
    <mergeCell ref="H20:J20"/>
    <mergeCell ref="C29:E29"/>
    <mergeCell ref="I29:J29"/>
    <mergeCell ref="C21:F21"/>
    <mergeCell ref="H21:J21"/>
    <mergeCell ref="C22:F22"/>
    <mergeCell ref="C23:F23"/>
    <mergeCell ref="H23:J23"/>
    <mergeCell ref="C24:F24"/>
    <mergeCell ref="H24:J24"/>
    <mergeCell ref="B25:G25"/>
    <mergeCell ref="B26:J26"/>
    <mergeCell ref="B27:G27"/>
    <mergeCell ref="C28:E28"/>
    <mergeCell ref="I28:J28"/>
    <mergeCell ref="C30:E30"/>
    <mergeCell ref="I30:J30"/>
    <mergeCell ref="C31:E31"/>
    <mergeCell ref="I31:J31"/>
    <mergeCell ref="C32:E32"/>
    <mergeCell ref="I32:J32"/>
    <mergeCell ref="B46:E46"/>
    <mergeCell ref="H46:K46"/>
    <mergeCell ref="C33:E33"/>
    <mergeCell ref="I33:J33"/>
    <mergeCell ref="C34:E34"/>
    <mergeCell ref="I34:J34"/>
    <mergeCell ref="B36:J36"/>
    <mergeCell ref="B38:J38"/>
    <mergeCell ref="B39:J39"/>
    <mergeCell ref="B40:J40"/>
    <mergeCell ref="B41:J41"/>
    <mergeCell ref="B43:J43"/>
    <mergeCell ref="B44:J44"/>
    <mergeCell ref="B54:E54"/>
    <mergeCell ref="H54:J54"/>
    <mergeCell ref="B47:E47"/>
    <mergeCell ref="H47:J47"/>
    <mergeCell ref="B49:D49"/>
    <mergeCell ref="H49:J49"/>
    <mergeCell ref="B51:D51"/>
    <mergeCell ref="B52:E52"/>
    <mergeCell ref="H52:J5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workbookViewId="0">
      <selection activeCell="A7" sqref="A7:I7"/>
    </sheetView>
  </sheetViews>
  <sheetFormatPr defaultRowHeight="15" x14ac:dyDescent="0.25"/>
  <cols>
    <col min="1" max="1" width="4.7109375" customWidth="1"/>
    <col min="2" max="2" width="26.140625" style="61" customWidth="1"/>
    <col min="4" max="4" width="26.140625" customWidth="1"/>
    <col min="6" max="6" width="4.85546875" customWidth="1"/>
    <col min="8" max="8" width="5.140625" customWidth="1"/>
    <col min="9" max="9" width="12.140625" customWidth="1"/>
    <col min="10" max="10" width="10.140625" customWidth="1"/>
  </cols>
  <sheetData>
    <row r="1" spans="1:10" ht="22.5" customHeight="1" x14ac:dyDescent="0.3">
      <c r="A1" s="28"/>
      <c r="B1" s="62"/>
      <c r="C1" s="28"/>
      <c r="E1" s="62" t="s">
        <v>91</v>
      </c>
      <c r="F1" s="62"/>
      <c r="G1" s="62"/>
      <c r="H1" s="32"/>
    </row>
    <row r="2" spans="1:10" ht="18.75" x14ac:dyDescent="0.3">
      <c r="A2" s="28"/>
      <c r="B2" s="62"/>
      <c r="C2" s="28"/>
      <c r="E2" s="62" t="s">
        <v>103</v>
      </c>
      <c r="F2" s="62"/>
      <c r="G2" s="62"/>
      <c r="H2" s="32"/>
    </row>
    <row r="3" spans="1:10" ht="18.75" x14ac:dyDescent="0.3">
      <c r="A3" s="28"/>
      <c r="B3" s="62"/>
      <c r="C3" s="28"/>
      <c r="E3" s="58" t="s">
        <v>92</v>
      </c>
      <c r="F3" s="58"/>
      <c r="G3" s="58"/>
      <c r="H3" s="58"/>
    </row>
    <row r="4" spans="1:10" ht="18.75" x14ac:dyDescent="0.3">
      <c r="A4" s="28"/>
      <c r="B4" s="62"/>
      <c r="C4" s="28"/>
      <c r="E4" s="58" t="s">
        <v>105</v>
      </c>
      <c r="F4" s="58"/>
      <c r="G4" s="58"/>
      <c r="H4" s="32"/>
    </row>
    <row r="5" spans="1:10" ht="18.75" x14ac:dyDescent="0.3">
      <c r="A5" s="28"/>
      <c r="B5" s="62"/>
      <c r="C5" s="28"/>
      <c r="D5" s="28"/>
      <c r="E5" s="28"/>
      <c r="F5" s="28"/>
      <c r="G5" s="28"/>
      <c r="H5" s="28"/>
      <c r="I5" s="28"/>
      <c r="J5" s="32"/>
    </row>
    <row r="6" spans="1:10" ht="18.75" x14ac:dyDescent="0.3">
      <c r="A6" s="28"/>
      <c r="B6" s="62"/>
      <c r="C6" s="28"/>
      <c r="D6" s="28"/>
      <c r="E6" s="28"/>
      <c r="F6" s="28"/>
      <c r="G6" s="28"/>
      <c r="H6" s="28"/>
      <c r="I6" s="28"/>
      <c r="J6" s="32"/>
    </row>
    <row r="7" spans="1:10" ht="18.75" x14ac:dyDescent="0.3">
      <c r="A7" s="119" t="s">
        <v>18</v>
      </c>
      <c r="B7" s="119"/>
      <c r="C7" s="119"/>
      <c r="D7" s="119"/>
      <c r="E7" s="119"/>
      <c r="F7" s="119"/>
      <c r="G7" s="119"/>
      <c r="H7" s="119"/>
      <c r="I7" s="119"/>
      <c r="J7" s="58"/>
    </row>
    <row r="8" spans="1:10" ht="18.75" x14ac:dyDescent="0.3">
      <c r="A8" s="119" t="s">
        <v>19</v>
      </c>
      <c r="B8" s="119"/>
      <c r="C8" s="119"/>
      <c r="D8" s="119"/>
      <c r="E8" s="119"/>
      <c r="F8" s="119"/>
      <c r="G8" s="119"/>
      <c r="H8" s="119"/>
      <c r="I8" s="119"/>
      <c r="J8" s="58"/>
    </row>
    <row r="9" spans="1:10" ht="3" customHeight="1" x14ac:dyDescent="0.3">
      <c r="A9" s="120" t="s">
        <v>94</v>
      </c>
      <c r="B9" s="120"/>
      <c r="C9" s="120"/>
      <c r="D9" s="120"/>
      <c r="E9" s="120"/>
      <c r="F9" s="120"/>
      <c r="G9" s="120"/>
      <c r="H9" s="120"/>
      <c r="I9" s="120"/>
      <c r="J9" s="59"/>
    </row>
    <row r="10" spans="1:10" ht="18.75" x14ac:dyDescent="0.3">
      <c r="A10" s="120"/>
      <c r="B10" s="120"/>
      <c r="C10" s="120"/>
      <c r="D10" s="120"/>
      <c r="E10" s="120"/>
      <c r="F10" s="120"/>
      <c r="G10" s="120"/>
      <c r="H10" s="120"/>
      <c r="I10" s="120"/>
      <c r="J10" s="59"/>
    </row>
    <row r="11" spans="1:10" ht="18.75" x14ac:dyDescent="0.3">
      <c r="A11" s="120"/>
      <c r="B11" s="120"/>
      <c r="C11" s="120"/>
      <c r="D11" s="120"/>
      <c r="E11" s="120"/>
      <c r="F11" s="120"/>
      <c r="G11" s="120"/>
      <c r="H11" s="120"/>
      <c r="I11" s="120"/>
      <c r="J11" s="58"/>
    </row>
    <row r="12" spans="1:10" ht="18.75" x14ac:dyDescent="0.3">
      <c r="A12" s="121" t="s">
        <v>93</v>
      </c>
      <c r="B12" s="121"/>
      <c r="C12" s="121"/>
      <c r="D12" s="121"/>
      <c r="E12" s="121"/>
      <c r="F12" s="121"/>
      <c r="G12" s="121"/>
      <c r="H12" s="121"/>
      <c r="I12" s="121"/>
      <c r="J12" s="59"/>
    </row>
    <row r="13" spans="1:10" ht="183" customHeight="1" x14ac:dyDescent="0.3">
      <c r="A13" s="29" t="s">
        <v>22</v>
      </c>
      <c r="B13" s="65" t="s">
        <v>20</v>
      </c>
      <c r="C13" s="122" t="s">
        <v>102</v>
      </c>
      <c r="D13" s="123"/>
      <c r="E13" s="122" t="s">
        <v>95</v>
      </c>
      <c r="F13" s="123"/>
      <c r="G13" s="124" t="s">
        <v>97</v>
      </c>
      <c r="H13" s="124"/>
      <c r="I13" s="29" t="s">
        <v>96</v>
      </c>
      <c r="J13" s="32"/>
    </row>
    <row r="14" spans="1:10" ht="15.75" customHeight="1" x14ac:dyDescent="0.3">
      <c r="A14" s="56">
        <v>1</v>
      </c>
      <c r="B14" s="60">
        <v>2</v>
      </c>
      <c r="C14" s="125">
        <v>3</v>
      </c>
      <c r="D14" s="126"/>
      <c r="E14" s="125">
        <v>4</v>
      </c>
      <c r="F14" s="125"/>
      <c r="G14" s="127">
        <v>5</v>
      </c>
      <c r="H14" s="128"/>
      <c r="I14" s="56">
        <v>6</v>
      </c>
      <c r="J14" s="32"/>
    </row>
    <row r="15" spans="1:10" ht="23.25" customHeight="1" x14ac:dyDescent="0.3">
      <c r="A15" s="30">
        <v>1</v>
      </c>
      <c r="B15" s="30" t="s">
        <v>1</v>
      </c>
      <c r="C15" s="114" t="s">
        <v>1</v>
      </c>
      <c r="D15" s="114"/>
      <c r="E15" s="115" t="s">
        <v>23</v>
      </c>
      <c r="F15" s="115"/>
      <c r="G15" s="116">
        <v>60</v>
      </c>
      <c r="H15" s="116"/>
      <c r="I15" s="31">
        <v>65</v>
      </c>
      <c r="J15" s="32"/>
    </row>
    <row r="16" spans="1:10" ht="18.75" x14ac:dyDescent="0.3">
      <c r="A16" s="30">
        <v>2</v>
      </c>
      <c r="B16" s="30" t="s">
        <v>55</v>
      </c>
      <c r="C16" s="114" t="s">
        <v>98</v>
      </c>
      <c r="D16" s="114"/>
      <c r="E16" s="115" t="s">
        <v>23</v>
      </c>
      <c r="F16" s="115"/>
      <c r="G16" s="116">
        <v>60</v>
      </c>
      <c r="H16" s="116"/>
      <c r="I16" s="31">
        <v>61.9</v>
      </c>
      <c r="J16" s="32"/>
    </row>
    <row r="17" spans="1:10" ht="18.75" x14ac:dyDescent="0.3">
      <c r="A17" s="30"/>
      <c r="B17" s="30"/>
      <c r="C17" s="114" t="s">
        <v>101</v>
      </c>
      <c r="D17" s="114"/>
      <c r="E17" s="115" t="s">
        <v>23</v>
      </c>
      <c r="F17" s="115"/>
      <c r="G17" s="116">
        <v>60</v>
      </c>
      <c r="H17" s="116"/>
      <c r="I17" s="31">
        <v>60.4</v>
      </c>
      <c r="J17" s="32"/>
    </row>
    <row r="18" spans="1:10" ht="18.75" x14ac:dyDescent="0.3">
      <c r="A18" s="30"/>
      <c r="B18" s="64"/>
      <c r="C18" s="117" t="s">
        <v>104</v>
      </c>
      <c r="D18" s="118"/>
      <c r="E18" s="115" t="s">
        <v>23</v>
      </c>
      <c r="F18" s="115"/>
      <c r="G18" s="116">
        <v>60</v>
      </c>
      <c r="H18" s="116"/>
      <c r="I18" s="31">
        <v>57.7</v>
      </c>
      <c r="J18" s="32"/>
    </row>
    <row r="19" spans="1:10" ht="18.75" x14ac:dyDescent="0.3">
      <c r="A19" s="30"/>
      <c r="B19" s="30"/>
      <c r="C19" s="114" t="s">
        <v>99</v>
      </c>
      <c r="D19" s="114"/>
      <c r="E19" s="115" t="s">
        <v>23</v>
      </c>
      <c r="F19" s="115"/>
      <c r="G19" s="116">
        <v>60</v>
      </c>
      <c r="H19" s="116"/>
      <c r="I19" s="31">
        <v>60.2</v>
      </c>
      <c r="J19" s="32"/>
    </row>
    <row r="20" spans="1:10" ht="18.75" x14ac:dyDescent="0.3">
      <c r="A20" s="30"/>
      <c r="B20" s="30"/>
      <c r="C20" s="114" t="s">
        <v>100</v>
      </c>
      <c r="D20" s="114"/>
      <c r="E20" s="115" t="s">
        <v>23</v>
      </c>
      <c r="F20" s="115"/>
      <c r="G20" s="116">
        <v>60</v>
      </c>
      <c r="H20" s="116"/>
      <c r="I20" s="31">
        <v>58.4</v>
      </c>
      <c r="J20" s="32"/>
    </row>
    <row r="21" spans="1:10" ht="18.75" x14ac:dyDescent="0.3">
      <c r="A21" s="57"/>
      <c r="B21" s="62"/>
      <c r="C21" s="57"/>
      <c r="D21" s="57"/>
      <c r="E21" s="57"/>
      <c r="F21" s="57"/>
      <c r="G21" s="57"/>
      <c r="H21" s="57"/>
    </row>
    <row r="22" spans="1:10" s="63" customFormat="1" ht="18.75" x14ac:dyDescent="0.3">
      <c r="A22" s="62"/>
      <c r="B22" s="62"/>
      <c r="C22" s="62"/>
      <c r="D22" s="62"/>
      <c r="E22" s="62"/>
      <c r="F22" s="62"/>
      <c r="G22" s="62"/>
      <c r="H22" s="62"/>
    </row>
    <row r="23" spans="1:10" s="63" customFormat="1" ht="18.75" x14ac:dyDescent="0.3">
      <c r="A23" s="62"/>
      <c r="B23" s="62"/>
      <c r="C23" s="62"/>
      <c r="D23" s="62"/>
      <c r="E23" s="62"/>
      <c r="F23" s="62"/>
      <c r="G23" s="62"/>
      <c r="H23" s="62"/>
    </row>
    <row r="24" spans="1:10" s="63" customFormat="1" ht="18.75" x14ac:dyDescent="0.3">
      <c r="A24" s="62"/>
      <c r="B24" s="62"/>
      <c r="C24" s="62"/>
      <c r="D24" s="62"/>
      <c r="E24" s="62"/>
      <c r="F24" s="62"/>
      <c r="G24" s="62"/>
      <c r="H24" s="62"/>
    </row>
    <row r="25" spans="1:10" ht="18.75" x14ac:dyDescent="0.3">
      <c r="A25" s="57" t="s">
        <v>51</v>
      </c>
      <c r="B25" s="62"/>
      <c r="C25" s="57"/>
      <c r="D25" s="57"/>
      <c r="E25" s="57"/>
      <c r="F25" s="57"/>
      <c r="G25" s="57" t="s">
        <v>50</v>
      </c>
      <c r="H25" s="57"/>
    </row>
    <row r="26" spans="1:10" ht="18.75" x14ac:dyDescent="0.3">
      <c r="A26" s="57"/>
      <c r="B26" s="62"/>
      <c r="C26" s="57"/>
      <c r="D26" s="57"/>
      <c r="E26" s="57"/>
      <c r="F26" s="57"/>
      <c r="G26" s="57"/>
      <c r="H26" s="57"/>
    </row>
    <row r="27" spans="1:10" ht="18.75" x14ac:dyDescent="0.3">
      <c r="A27" s="57"/>
      <c r="B27" s="62"/>
      <c r="C27" s="57"/>
      <c r="D27" s="57"/>
      <c r="E27" s="57"/>
      <c r="F27" s="57"/>
      <c r="G27" s="57"/>
      <c r="H27" s="57"/>
    </row>
    <row r="28" spans="1:10" ht="18.75" x14ac:dyDescent="0.3">
      <c r="A28" s="57"/>
      <c r="B28" s="62"/>
      <c r="C28" s="57"/>
      <c r="D28" s="57"/>
      <c r="E28" s="57"/>
      <c r="F28" s="57"/>
      <c r="G28" s="57"/>
      <c r="H28" s="57"/>
    </row>
    <row r="29" spans="1:10" ht="18.75" x14ac:dyDescent="0.3">
      <c r="A29" s="57"/>
      <c r="B29" s="62"/>
      <c r="C29" s="57"/>
      <c r="D29" s="57"/>
      <c r="E29" s="57"/>
      <c r="F29" s="57"/>
      <c r="G29" s="57"/>
      <c r="H29" s="57"/>
    </row>
    <row r="30" spans="1:10" ht="18.75" x14ac:dyDescent="0.3">
      <c r="A30" s="57"/>
      <c r="B30" s="62"/>
      <c r="C30" s="57"/>
      <c r="D30" s="57"/>
      <c r="E30" s="57"/>
      <c r="F30" s="57"/>
      <c r="G30" s="57"/>
      <c r="H30" s="57"/>
    </row>
    <row r="31" spans="1:10" ht="18.75" x14ac:dyDescent="0.3">
      <c r="A31" s="57"/>
      <c r="B31" s="62"/>
      <c r="C31" s="57"/>
      <c r="D31" s="57"/>
      <c r="E31" s="57"/>
      <c r="F31" s="57"/>
      <c r="G31" s="57"/>
      <c r="H31" s="57"/>
    </row>
  </sheetData>
  <mergeCells count="28">
    <mergeCell ref="A7:I7"/>
    <mergeCell ref="A8:I8"/>
    <mergeCell ref="A9:I11"/>
    <mergeCell ref="A12:I12"/>
    <mergeCell ref="C15:D15"/>
    <mergeCell ref="E15:F15"/>
    <mergeCell ref="G15:H15"/>
    <mergeCell ref="C13:D13"/>
    <mergeCell ref="E13:F13"/>
    <mergeCell ref="G13:H13"/>
    <mergeCell ref="C14:D14"/>
    <mergeCell ref="E14:F14"/>
    <mergeCell ref="G14:H14"/>
    <mergeCell ref="C16:D16"/>
    <mergeCell ref="E16:F16"/>
    <mergeCell ref="G16:H16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F14" sqref="F14"/>
    </sheetView>
  </sheetViews>
  <sheetFormatPr defaultRowHeight="15" x14ac:dyDescent="0.25"/>
  <cols>
    <col min="1" max="1" width="43.140625" customWidth="1"/>
    <col min="2" max="2" width="20.42578125" customWidth="1"/>
    <col min="3" max="3" width="13.5703125" customWidth="1"/>
    <col min="4" max="4" width="13.28515625" customWidth="1"/>
  </cols>
  <sheetData>
    <row r="1" spans="1:13" x14ac:dyDescent="0.25">
      <c r="A1" s="34"/>
      <c r="B1" s="129" t="s">
        <v>52</v>
      </c>
      <c r="C1" s="129"/>
      <c r="D1" s="129"/>
    </row>
    <row r="2" spans="1:13" ht="15" customHeight="1" x14ac:dyDescent="0.25">
      <c r="A2" s="34"/>
      <c r="B2" s="130" t="s">
        <v>87</v>
      </c>
      <c r="C2" s="130"/>
      <c r="D2" s="130"/>
    </row>
    <row r="3" spans="1:13" ht="15" customHeight="1" x14ac:dyDescent="0.25">
      <c r="A3" s="34"/>
      <c r="B3" s="133" t="s">
        <v>88</v>
      </c>
      <c r="C3" s="133"/>
      <c r="D3" s="133"/>
      <c r="E3" s="52"/>
      <c r="F3" s="52"/>
      <c r="G3" s="52"/>
      <c r="H3" s="52"/>
      <c r="I3" s="52"/>
      <c r="J3" s="52"/>
      <c r="K3" s="52"/>
      <c r="L3" s="52"/>
      <c r="M3" s="52"/>
    </row>
    <row r="4" spans="1:13" ht="30.75" customHeight="1" x14ac:dyDescent="0.3">
      <c r="A4" s="53"/>
      <c r="B4" s="133"/>
      <c r="C4" s="133"/>
      <c r="D4" s="133"/>
    </row>
    <row r="5" spans="1:13" ht="18.75" customHeight="1" x14ac:dyDescent="0.3">
      <c r="A5" s="35"/>
      <c r="B5" s="131" t="s">
        <v>86</v>
      </c>
      <c r="C5" s="132"/>
      <c r="D5" s="132"/>
    </row>
    <row r="6" spans="1:13" ht="75.75" customHeight="1" x14ac:dyDescent="0.25">
      <c r="A6" s="36" t="s">
        <v>20</v>
      </c>
      <c r="B6" s="36" t="s">
        <v>21</v>
      </c>
      <c r="C6" s="36" t="s">
        <v>53</v>
      </c>
      <c r="D6" s="36" t="s">
        <v>54</v>
      </c>
    </row>
    <row r="7" spans="1:13" ht="19.5" x14ac:dyDescent="0.35">
      <c r="A7" s="42" t="s">
        <v>55</v>
      </c>
      <c r="B7" s="43"/>
      <c r="C7" s="38"/>
      <c r="D7" s="41"/>
    </row>
    <row r="8" spans="1:13" ht="15.75" x14ac:dyDescent="0.25">
      <c r="A8" s="44" t="s">
        <v>56</v>
      </c>
      <c r="B8" s="43"/>
      <c r="C8" s="38"/>
      <c r="D8" s="41"/>
    </row>
    <row r="9" spans="1:13" ht="15.75" x14ac:dyDescent="0.25">
      <c r="A9" s="39" t="s">
        <v>57</v>
      </c>
      <c r="B9" s="37" t="s">
        <v>58</v>
      </c>
      <c r="C9" s="38">
        <v>50</v>
      </c>
      <c r="D9" s="40">
        <f>C9*57.05/60</f>
        <v>47.541666666666664</v>
      </c>
    </row>
    <row r="10" spans="1:13" ht="15.75" x14ac:dyDescent="0.25">
      <c r="A10" s="39" t="s">
        <v>63</v>
      </c>
      <c r="B10" s="37" t="s">
        <v>58</v>
      </c>
      <c r="C10" s="38">
        <v>20</v>
      </c>
      <c r="D10" s="40">
        <f>C10*57.05/60</f>
        <v>19.016666666666666</v>
      </c>
    </row>
    <row r="11" spans="1:13" ht="16.5" customHeight="1" x14ac:dyDescent="0.25">
      <c r="A11" s="39" t="s">
        <v>59</v>
      </c>
      <c r="B11" s="37" t="s">
        <v>58</v>
      </c>
      <c r="C11" s="38">
        <v>30</v>
      </c>
      <c r="D11" s="40">
        <f>C11*57.05/60</f>
        <v>28.524999999999999</v>
      </c>
    </row>
    <row r="12" spans="1:13" ht="30.75" customHeight="1" x14ac:dyDescent="0.25">
      <c r="A12" s="55" t="s">
        <v>89</v>
      </c>
      <c r="B12" s="37"/>
      <c r="C12" s="38"/>
      <c r="D12" s="41"/>
    </row>
    <row r="13" spans="1:13" ht="15.75" x14ac:dyDescent="0.25">
      <c r="A13" s="45" t="s">
        <v>64</v>
      </c>
      <c r="B13" s="37" t="s">
        <v>60</v>
      </c>
      <c r="C13" s="38">
        <v>30</v>
      </c>
      <c r="D13" s="40">
        <f t="shared" ref="D13:D24" si="0">C13*59.98/60</f>
        <v>29.99</v>
      </c>
    </row>
    <row r="14" spans="1:13" ht="15.75" x14ac:dyDescent="0.25">
      <c r="A14" s="45" t="s">
        <v>65</v>
      </c>
      <c r="B14" s="37" t="s">
        <v>60</v>
      </c>
      <c r="C14" s="38">
        <v>20</v>
      </c>
      <c r="D14" s="40">
        <f t="shared" si="0"/>
        <v>19.993333333333332</v>
      </c>
    </row>
    <row r="15" spans="1:13" ht="15.75" x14ac:dyDescent="0.25">
      <c r="A15" s="45" t="s">
        <v>66</v>
      </c>
      <c r="B15" s="37" t="s">
        <v>60</v>
      </c>
      <c r="C15" s="38">
        <v>60</v>
      </c>
      <c r="D15" s="40">
        <f t="shared" si="0"/>
        <v>59.98</v>
      </c>
    </row>
    <row r="16" spans="1:13" ht="15.75" x14ac:dyDescent="0.25">
      <c r="A16" s="45" t="s">
        <v>67</v>
      </c>
      <c r="B16" s="37" t="s">
        <v>60</v>
      </c>
      <c r="C16" s="38">
        <v>120</v>
      </c>
      <c r="D16" s="40">
        <f t="shared" si="0"/>
        <v>119.96</v>
      </c>
    </row>
    <row r="17" spans="1:4" ht="15.75" x14ac:dyDescent="0.25">
      <c r="A17" s="45" t="s">
        <v>68</v>
      </c>
      <c r="B17" s="37" t="s">
        <v>60</v>
      </c>
      <c r="C17" s="38">
        <v>20</v>
      </c>
      <c r="D17" s="40">
        <f t="shared" si="0"/>
        <v>19.993333333333332</v>
      </c>
    </row>
    <row r="18" spans="1:4" ht="31.5" x14ac:dyDescent="0.25">
      <c r="A18" s="45" t="s">
        <v>61</v>
      </c>
      <c r="B18" s="37" t="s">
        <v>60</v>
      </c>
      <c r="C18" s="38">
        <v>80</v>
      </c>
      <c r="D18" s="40">
        <f t="shared" si="0"/>
        <v>79.973333333333329</v>
      </c>
    </row>
    <row r="19" spans="1:4" ht="15.75" x14ac:dyDescent="0.25">
      <c r="A19" s="45" t="s">
        <v>76</v>
      </c>
      <c r="B19" s="37" t="s">
        <v>60</v>
      </c>
      <c r="C19" s="38">
        <v>60</v>
      </c>
      <c r="D19" s="40">
        <f t="shared" si="0"/>
        <v>59.98</v>
      </c>
    </row>
    <row r="20" spans="1:4" ht="15.75" x14ac:dyDescent="0.25">
      <c r="A20" s="45" t="s">
        <v>71</v>
      </c>
      <c r="B20" s="37" t="s">
        <v>60</v>
      </c>
      <c r="C20" s="38">
        <v>10</v>
      </c>
      <c r="D20" s="40">
        <f>C20*59.98/60</f>
        <v>9.9966666666666661</v>
      </c>
    </row>
    <row r="21" spans="1:4" ht="31.5" x14ac:dyDescent="0.25">
      <c r="A21" s="45" t="s">
        <v>62</v>
      </c>
      <c r="B21" s="37" t="s">
        <v>60</v>
      </c>
      <c r="C21" s="38">
        <v>50</v>
      </c>
      <c r="D21" s="40">
        <f t="shared" si="0"/>
        <v>49.983333333333334</v>
      </c>
    </row>
    <row r="22" spans="1:4" ht="15" customHeight="1" x14ac:dyDescent="0.25">
      <c r="A22" s="45" t="s">
        <v>69</v>
      </c>
      <c r="B22" s="37" t="s">
        <v>60</v>
      </c>
      <c r="C22" s="38">
        <v>30</v>
      </c>
      <c r="D22" s="40">
        <f t="shared" si="0"/>
        <v>29.99</v>
      </c>
    </row>
    <row r="23" spans="1:4" ht="15.75" x14ac:dyDescent="0.25">
      <c r="A23" s="45" t="s">
        <v>70</v>
      </c>
      <c r="B23" s="37" t="s">
        <v>60</v>
      </c>
      <c r="C23" s="38">
        <v>60</v>
      </c>
      <c r="D23" s="40">
        <f t="shared" si="0"/>
        <v>59.98</v>
      </c>
    </row>
    <row r="24" spans="1:4" ht="31.5" x14ac:dyDescent="0.25">
      <c r="A24" s="45" t="s">
        <v>90</v>
      </c>
      <c r="B24" s="37" t="s">
        <v>60</v>
      </c>
      <c r="C24" s="38">
        <v>90</v>
      </c>
      <c r="D24" s="40">
        <f t="shared" si="0"/>
        <v>89.97</v>
      </c>
    </row>
    <row r="25" spans="1:4" ht="15.75" x14ac:dyDescent="0.25">
      <c r="A25" s="46" t="s">
        <v>75</v>
      </c>
      <c r="B25" s="37"/>
      <c r="C25" s="38"/>
      <c r="D25" s="40"/>
    </row>
    <row r="26" spans="1:4" ht="27" customHeight="1" x14ac:dyDescent="0.25">
      <c r="A26" s="39" t="s">
        <v>72</v>
      </c>
      <c r="B26" s="37" t="s">
        <v>60</v>
      </c>
      <c r="C26" s="38">
        <v>60</v>
      </c>
      <c r="D26" s="40">
        <f>C26*54.62/60</f>
        <v>54.62</v>
      </c>
    </row>
    <row r="27" spans="1:4" ht="23.25" customHeight="1" x14ac:dyDescent="0.25">
      <c r="A27" s="39" t="s">
        <v>73</v>
      </c>
      <c r="B27" s="37" t="s">
        <v>60</v>
      </c>
      <c r="C27" s="38">
        <v>60</v>
      </c>
      <c r="D27" s="40">
        <f>C27*52.76/60</f>
        <v>52.76</v>
      </c>
    </row>
    <row r="28" spans="1:4" ht="15.75" x14ac:dyDescent="0.25">
      <c r="A28" s="48" t="s">
        <v>74</v>
      </c>
      <c r="B28" s="37" t="s">
        <v>60</v>
      </c>
      <c r="C28" s="47">
        <v>60</v>
      </c>
      <c r="D28" s="40">
        <f>C28*52.76/60</f>
        <v>52.76</v>
      </c>
    </row>
    <row r="29" spans="1:4" ht="15.75" x14ac:dyDescent="0.25">
      <c r="A29" s="54" t="s">
        <v>77</v>
      </c>
      <c r="B29" s="37"/>
      <c r="C29" s="47"/>
      <c r="D29" s="40"/>
    </row>
    <row r="30" spans="1:4" ht="15.75" x14ac:dyDescent="0.25">
      <c r="A30" s="49" t="s">
        <v>78</v>
      </c>
      <c r="B30" s="37" t="s">
        <v>60</v>
      </c>
      <c r="C30" s="51">
        <v>45</v>
      </c>
      <c r="D30" s="40">
        <f t="shared" ref="D30:D37" si="1">C30*53.04/60</f>
        <v>39.78</v>
      </c>
    </row>
    <row r="31" spans="1:4" ht="15.75" x14ac:dyDescent="0.25">
      <c r="A31" s="49" t="s">
        <v>79</v>
      </c>
      <c r="B31" s="37" t="s">
        <v>60</v>
      </c>
      <c r="C31" s="51">
        <v>60</v>
      </c>
      <c r="D31" s="40">
        <f t="shared" si="1"/>
        <v>53.04</v>
      </c>
    </row>
    <row r="32" spans="1:4" ht="15.75" x14ac:dyDescent="0.25">
      <c r="A32" s="49" t="s">
        <v>80</v>
      </c>
      <c r="B32" s="37" t="s">
        <v>60</v>
      </c>
      <c r="C32" s="51">
        <v>30</v>
      </c>
      <c r="D32" s="40">
        <f t="shared" si="1"/>
        <v>26.52</v>
      </c>
    </row>
    <row r="33" spans="1:4" ht="15.75" x14ac:dyDescent="0.25">
      <c r="A33" s="49" t="s">
        <v>81</v>
      </c>
      <c r="B33" s="37" t="s">
        <v>60</v>
      </c>
      <c r="C33" s="51">
        <v>30</v>
      </c>
      <c r="D33" s="40">
        <f t="shared" si="1"/>
        <v>26.52</v>
      </c>
    </row>
    <row r="34" spans="1:4" ht="15.75" x14ac:dyDescent="0.25">
      <c r="A34" s="49" t="s">
        <v>82</v>
      </c>
      <c r="B34" s="37" t="s">
        <v>60</v>
      </c>
      <c r="C34" s="51">
        <v>45</v>
      </c>
      <c r="D34" s="40">
        <f t="shared" si="1"/>
        <v>39.78</v>
      </c>
    </row>
    <row r="35" spans="1:4" ht="15.75" x14ac:dyDescent="0.25">
      <c r="A35" s="49" t="s">
        <v>83</v>
      </c>
      <c r="B35" s="37" t="s">
        <v>60</v>
      </c>
      <c r="C35" s="51">
        <v>30</v>
      </c>
      <c r="D35" s="40">
        <f t="shared" si="1"/>
        <v>26.52</v>
      </c>
    </row>
    <row r="36" spans="1:4" ht="15.75" x14ac:dyDescent="0.25">
      <c r="A36" s="49" t="s">
        <v>84</v>
      </c>
      <c r="B36" s="37" t="s">
        <v>60</v>
      </c>
      <c r="C36" s="51">
        <v>30</v>
      </c>
      <c r="D36" s="40">
        <f t="shared" si="1"/>
        <v>26.52</v>
      </c>
    </row>
    <row r="37" spans="1:4" ht="30" x14ac:dyDescent="0.25">
      <c r="A37" s="50" t="s">
        <v>85</v>
      </c>
      <c r="B37" s="37" t="s">
        <v>60</v>
      </c>
      <c r="C37" s="51">
        <v>30</v>
      </c>
      <c r="D37" s="40">
        <f t="shared" si="1"/>
        <v>26.52</v>
      </c>
    </row>
  </sheetData>
  <mergeCells count="4">
    <mergeCell ref="B1:D1"/>
    <mergeCell ref="B2:D2"/>
    <mergeCell ref="B5:D5"/>
    <mergeCell ref="B3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січень 2021 (3)</vt:lpstr>
      <vt:lpstr>грудень2021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2021-11-22T14:00:57Z</dcterms:modified>
</cp:coreProperties>
</file>